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Видеоэкраны!$A$1:$V$27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" l="1"/>
  <c r="R5" i="1" s="1"/>
  <c r="S5" i="1" s="1"/>
  <c r="T5" i="1" s="1"/>
  <c r="P27" i="1" l="1"/>
  <c r="R27" i="1" s="1"/>
  <c r="P26" i="1"/>
  <c r="R26" i="1" s="1"/>
  <c r="P25" i="1"/>
  <c r="R25" i="1" s="1"/>
  <c r="P24" i="1"/>
  <c r="R24" i="1" s="1"/>
  <c r="P23" i="1"/>
  <c r="R23" i="1" s="1"/>
  <c r="P22" i="1"/>
  <c r="R22" i="1" s="1"/>
  <c r="P21" i="1"/>
  <c r="R21" i="1" s="1"/>
  <c r="P20" i="1"/>
  <c r="R20" i="1" s="1"/>
  <c r="P19" i="1"/>
  <c r="R19" i="1" s="1"/>
  <c r="S19" i="1" l="1"/>
  <c r="T19" i="1" s="1"/>
  <c r="S23" i="1"/>
  <c r="T23" i="1" s="1"/>
  <c r="S27" i="1"/>
  <c r="T27" i="1" s="1"/>
  <c r="S20" i="1"/>
  <c r="T20" i="1" s="1"/>
  <c r="S24" i="1"/>
  <c r="T24" i="1" s="1"/>
  <c r="S21" i="1"/>
  <c r="T21" i="1" s="1"/>
  <c r="S25" i="1"/>
  <c r="T25" i="1" s="1"/>
  <c r="S22" i="1"/>
  <c r="T22" i="1" s="1"/>
  <c r="S26" i="1"/>
  <c r="T26" i="1" s="1"/>
  <c r="P3" i="1" l="1"/>
  <c r="R3" i="1" s="1"/>
  <c r="S3" i="1" s="1"/>
  <c r="T3" i="1" s="1"/>
  <c r="P4" i="1"/>
  <c r="R4" i="1" s="1"/>
  <c r="S4" i="1" s="1"/>
  <c r="T4" i="1" s="1"/>
  <c r="P6" i="1"/>
  <c r="R6" i="1" s="1"/>
  <c r="S6" i="1" s="1"/>
  <c r="T6" i="1" s="1"/>
  <c r="P7" i="1"/>
  <c r="R7" i="1" s="1"/>
  <c r="S7" i="1" s="1"/>
  <c r="T7" i="1" s="1"/>
  <c r="P8" i="1"/>
  <c r="R8" i="1" s="1"/>
  <c r="S8" i="1" s="1"/>
  <c r="T8" i="1" s="1"/>
  <c r="P9" i="1"/>
  <c r="R9" i="1" s="1"/>
  <c r="S9" i="1" s="1"/>
  <c r="T9" i="1" s="1"/>
  <c r="P10" i="1"/>
  <c r="R10" i="1" s="1"/>
  <c r="S10" i="1" s="1"/>
  <c r="T10" i="1" s="1"/>
  <c r="P11" i="1"/>
  <c r="R11" i="1" s="1"/>
  <c r="S11" i="1" s="1"/>
  <c r="T11" i="1" s="1"/>
  <c r="P12" i="1"/>
  <c r="R12" i="1" s="1"/>
  <c r="S12" i="1" s="1"/>
  <c r="T12" i="1" s="1"/>
  <c r="P13" i="1"/>
  <c r="R13" i="1" s="1"/>
  <c r="S13" i="1" s="1"/>
  <c r="T13" i="1" s="1"/>
  <c r="P14" i="1"/>
  <c r="R14" i="1" s="1"/>
  <c r="S14" i="1" s="1"/>
  <c r="T14" i="1" s="1"/>
  <c r="P15" i="1"/>
  <c r="R15" i="1" s="1"/>
  <c r="S15" i="1" s="1"/>
  <c r="T15" i="1" s="1"/>
  <c r="P16" i="1"/>
  <c r="R16" i="1" s="1"/>
  <c r="S16" i="1" s="1"/>
  <c r="T16" i="1" s="1"/>
  <c r="P17" i="1"/>
  <c r="R17" i="1" s="1"/>
  <c r="S17" i="1" s="1"/>
  <c r="T17" i="1" s="1"/>
  <c r="P18" i="1"/>
  <c r="R18" i="1" s="1"/>
  <c r="S18" i="1" s="1"/>
  <c r="T18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<sst xmlns="http://schemas.openxmlformats.org/spreadsheetml/2006/main" count="386" uniqueCount="99">
  <si>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</si>
  <si>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</si>
  <si>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</si>
  <si>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</si>
  <si>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</si>
  <si>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</si>
  <si>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</si>
  <si>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</si>
  <si>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</si>
  <si>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Видеоэкран</t>
  </si>
  <si>
    <t>Сторона</t>
  </si>
  <si>
    <t>А</t>
  </si>
  <si>
    <t>Тюмень</t>
  </si>
  <si>
    <t>ТРЦ Солнечный</t>
  </si>
  <si>
    <t>ТЦ Матрёшка</t>
  </si>
  <si>
    <t>ТЦ Тюмень Сити Молл</t>
  </si>
  <si>
    <t>ул. Мельникайте, 116 к1</t>
  </si>
  <si>
    <t>Широтная ул., 112Б</t>
  </si>
  <si>
    <t>ул. Тимофея Чаркова, 60</t>
  </si>
  <si>
    <t>Расположение конструкции</t>
  </si>
  <si>
    <t>1 этаж  зона гардероба и уборных</t>
  </si>
  <si>
    <t>Фуд корт, 4 этаж</t>
  </si>
  <si>
    <t xml:space="preserve"> 1 этаж</t>
  </si>
  <si>
    <t>Атриум, 1 этаж</t>
  </si>
  <si>
    <t>Фуд корт</t>
  </si>
  <si>
    <t>0,12х0,68</t>
  </si>
  <si>
    <t>0,22х0,12</t>
  </si>
  <si>
    <t>3,2х1,6</t>
  </si>
  <si>
    <t>15,36х1,44</t>
  </si>
  <si>
    <t>1,28х1,92</t>
  </si>
  <si>
    <t>0,21х0,12</t>
  </si>
  <si>
    <t>0,34х0,12</t>
  </si>
  <si>
    <t>1,2х1,8</t>
  </si>
  <si>
    <t>Размеры, м.</t>
  </si>
  <si>
    <t>Статичная картинка, видеоролик</t>
  </si>
  <si>
    <t>ПН-ВС: 10:00 - 22:00</t>
  </si>
  <si>
    <t>ТЦ Арсиб Тауэр</t>
  </si>
  <si>
    <t>57.118525, 65.577457</t>
  </si>
  <si>
    <t>57.127816, 65.554807</t>
  </si>
  <si>
    <t>57.106473, 65.591196</t>
  </si>
  <si>
    <t>57.175309, 65.657099</t>
  </si>
  <si>
    <t>ул. Пермякова, 50Б</t>
  </si>
  <si>
    <t>Период, дней</t>
  </si>
  <si>
    <t>Вид рекламы</t>
  </si>
  <si>
    <t>Название ТЦ</t>
  </si>
  <si>
    <t>Торговый центр</t>
  </si>
  <si>
    <t xml:space="preserve"> Выходов в час на 1 конструкции</t>
  </si>
  <si>
    <t>График работы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</si>
  <si>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</si>
  <si>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</si>
  <si>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</si>
  <si>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Количество конструкций</t>
  </si>
  <si>
    <t>Стоимость</t>
  </si>
  <si>
    <t>Цифровой пилон</t>
  </si>
  <si>
    <t>ул. Менделеева, 1</t>
  </si>
  <si>
    <t>1х1,8</t>
  </si>
  <si>
    <t>57.117455, 65.549717</t>
  </si>
  <si>
    <t>ТРЦ Кристалл</t>
  </si>
  <si>
    <t xml:space="preserve"> 2 этаж</t>
  </si>
  <si>
    <t xml:space="preserve"> 1 этаж Эскалатор</t>
  </si>
  <si>
    <t>Алебашевский Bazar</t>
  </si>
  <si>
    <t xml:space="preserve"> ул. ​Тимофея Кармацкого, 20</t>
  </si>
  <si>
    <t>у эскалатора</t>
  </si>
  <si>
    <t>ПН-ВС: 09:00 - 21:00</t>
  </si>
  <si>
    <t>57.167586, 65.573452</t>
  </si>
  <si>
    <t xml:space="preserve">ул. 50 лет Октября, 14 </t>
  </si>
  <si>
    <t>57.152127, 65.567113</t>
  </si>
  <si>
    <t>Московский тракт, 118</t>
  </si>
  <si>
    <t>57.134724, 65.494021</t>
  </si>
  <si>
    <t xml:space="preserve"> 4 этаж</t>
  </si>
  <si>
    <t>ТТЦВ-1</t>
  </si>
  <si>
    <t>ТТЦВ-2</t>
  </si>
  <si>
    <t>ТТЦВ-3</t>
  </si>
  <si>
    <t>ТТЦВ-4</t>
  </si>
  <si>
    <t>ТТЦВ-5</t>
  </si>
  <si>
    <t>ТТЦВ-6</t>
  </si>
  <si>
    <t>ТТЦВ-7</t>
  </si>
  <si>
    <t>ТТЦВ-8</t>
  </si>
  <si>
    <t>ТТЦВ-9</t>
  </si>
  <si>
    <t>ТТЦВ-10</t>
  </si>
  <si>
    <t>ТТЦВ-11</t>
  </si>
  <si>
    <t>ТТЦВ-12</t>
  </si>
  <si>
    <t>ТТЦВ-13</t>
  </si>
  <si>
    <t>ТТЦВ-14</t>
  </si>
  <si>
    <t>ТТЦВ-15</t>
  </si>
  <si>
    <t>ТТЦВ-16</t>
  </si>
  <si>
    <t>ТТЦВ-17</t>
  </si>
  <si>
    <t>ТТЦВ-18</t>
  </si>
  <si>
    <t>ТТЦВ-19</t>
  </si>
  <si>
    <t>ТТЦВ-20</t>
  </si>
  <si>
    <t>ТТЦВ-21</t>
  </si>
  <si>
    <t>ТТЦВ-22</t>
  </si>
  <si>
    <t>ТТЦВ-23</t>
  </si>
  <si>
    <t>ТТЦВ-24</t>
  </si>
  <si>
    <t>ТТЦВ-25</t>
  </si>
  <si>
    <t xml:space="preserve">ТЦ Магеллан </t>
  </si>
  <si>
    <t>ТРЦ Колумб</t>
  </si>
  <si>
    <t>зона лифта</t>
  </si>
  <si>
    <t>ТТЦВ-26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</si>
</sst>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AmM8Q2HfO5_Yug" TargetMode="External"/><Relationship Id="rId13" Type="http://schemas.openxmlformats.org/officeDocument/2006/relationships/hyperlink" Target="https://disk.yandex.ru/i/PPk1dmhqk5txzg" TargetMode="External"/><Relationship Id="rId18" Type="http://schemas.openxmlformats.org/officeDocument/2006/relationships/hyperlink" Target="https://yandex.ru/maps/-/CLv7yRmJ" TargetMode="External"/><Relationship Id="rId26" Type="http://schemas.openxmlformats.org/officeDocument/2006/relationships/hyperlink" Target="https://yandex.ru/maps/-/CLv7nUMb" TargetMode="External"/><Relationship Id="rId39" Type="http://schemas.openxmlformats.org/officeDocument/2006/relationships/hyperlink" Target="https://disk.yandex.ru/i/_HZwz_pDPQ6W8g" TargetMode="External"/><Relationship Id="rId3" Type="http://schemas.openxmlformats.org/officeDocument/2006/relationships/hyperlink" Target="https://disk.yandex.ru/i/-IkAiAYAp6JTpw" TargetMode="External"/><Relationship Id="rId21" Type="http://schemas.openxmlformats.org/officeDocument/2006/relationships/hyperlink" Target="https://yandex.ru/maps/-/CLv7BG0k" TargetMode="External"/><Relationship Id="rId34" Type="http://schemas.openxmlformats.org/officeDocument/2006/relationships/hyperlink" Target="https://disk.yandex.ru/i/cuKkoeZoAG9SNw" TargetMode="External"/><Relationship Id="rId42" Type="http://schemas.openxmlformats.org/officeDocument/2006/relationships/hyperlink" Target="https://yandex.ru/maps/-/CLv7BRM2" TargetMode="External"/><Relationship Id="rId7" Type="http://schemas.openxmlformats.org/officeDocument/2006/relationships/hyperlink" Target="https://disk.yandex.ru/i/ZCXce_YqATfnqw" TargetMode="External"/><Relationship Id="rId12" Type="http://schemas.openxmlformats.org/officeDocument/2006/relationships/hyperlink" Target="https://disk.yandex.ru/i/ipK8z90CyNLpfQ" TargetMode="External"/><Relationship Id="rId17" Type="http://schemas.openxmlformats.org/officeDocument/2006/relationships/hyperlink" Target="https://yandex.ru/maps/-/CLv7yRmJ" TargetMode="External"/><Relationship Id="rId25" Type="http://schemas.openxmlformats.org/officeDocument/2006/relationships/hyperlink" Target="https://yandex.ru/maps/-/CLv7fD82" TargetMode="External"/><Relationship Id="rId33" Type="http://schemas.openxmlformats.org/officeDocument/2006/relationships/hyperlink" Target="https://disk.yandex.ru/i/nMSWIRLTHW_E_A" TargetMode="External"/><Relationship Id="rId38" Type="http://schemas.openxmlformats.org/officeDocument/2006/relationships/hyperlink" Target="https://disk.yandex.ru/i/ZLOx1yOSpjJtwg" TargetMode="External"/><Relationship Id="rId2" Type="http://schemas.openxmlformats.org/officeDocument/2006/relationships/hyperlink" Target="https://disk.yandex.ru/i/dStLwzwZkMNR6g" TargetMode="External"/><Relationship Id="rId16" Type="http://schemas.openxmlformats.org/officeDocument/2006/relationships/hyperlink" Target="https://disk.yandex.ru/i/ePG3eMxo0NkFJQ" TargetMode="External"/><Relationship Id="rId20" Type="http://schemas.openxmlformats.org/officeDocument/2006/relationships/hyperlink" Target="https://yandex.ru/maps/-/CLv7BG0k" TargetMode="External"/><Relationship Id="rId29" Type="http://schemas.openxmlformats.org/officeDocument/2006/relationships/hyperlink" Target="https://yandex.ru/maps/-/CLv7rBNJ" TargetMode="External"/><Relationship Id="rId41" Type="http://schemas.openxmlformats.org/officeDocument/2006/relationships/hyperlink" Target="https://disk.yandex.ru/i/DHks1Yb5HV0Qhw" TargetMode="External"/><Relationship Id="rId1" Type="http://schemas.openxmlformats.org/officeDocument/2006/relationships/hyperlink" Target="https://disk.yandex.ru/i/nbYvZcCbB33YBg" TargetMode="External"/><Relationship Id="rId6" Type="http://schemas.openxmlformats.org/officeDocument/2006/relationships/hyperlink" Target="https://disk.yandex.ru/i/MuGbtHkneg2InQ" TargetMode="External"/><Relationship Id="rId11" Type="http://schemas.openxmlformats.org/officeDocument/2006/relationships/hyperlink" Target="https://disk.yandex.ru/i/iZMO-68Rjp7OSw" TargetMode="External"/><Relationship Id="rId24" Type="http://schemas.openxmlformats.org/officeDocument/2006/relationships/hyperlink" Target="https://yandex.ru/maps/-/CLv7fD82" TargetMode="External"/><Relationship Id="rId32" Type="http://schemas.openxmlformats.org/officeDocument/2006/relationships/hyperlink" Target="https://disk.yandex.ru/i/EozG_HsRlXdJtw" TargetMode="External"/><Relationship Id="rId37" Type="http://schemas.openxmlformats.org/officeDocument/2006/relationships/hyperlink" Target="https://disk.yandex.ru/i/0EP1LAIai-A0AA" TargetMode="External"/><Relationship Id="rId40" Type="http://schemas.openxmlformats.org/officeDocument/2006/relationships/hyperlink" Target="https://disk.yandex.ru/i/kq43PPBVT2svIA" TargetMode="External"/><Relationship Id="rId5" Type="http://schemas.openxmlformats.org/officeDocument/2006/relationships/hyperlink" Target="https://disk.yandex.ru/i/UKXljmfysDeurQ" TargetMode="External"/><Relationship Id="rId15" Type="http://schemas.openxmlformats.org/officeDocument/2006/relationships/hyperlink" Target="https://disk.yandex.ru/i/jhOy-k-KvAWpew" TargetMode="External"/><Relationship Id="rId23" Type="http://schemas.openxmlformats.org/officeDocument/2006/relationships/hyperlink" Target="https://yandex.ru/maps/-/CLv7BH1p" TargetMode="External"/><Relationship Id="rId28" Type="http://schemas.openxmlformats.org/officeDocument/2006/relationships/hyperlink" Target="https://yandex.ru/maps/-/CLv7nV1K" TargetMode="External"/><Relationship Id="rId36" Type="http://schemas.openxmlformats.org/officeDocument/2006/relationships/hyperlink" Target="https://disk.yandex.ru/i/5tW1NFckNkBO8g" TargetMode="External"/><Relationship Id="rId10" Type="http://schemas.openxmlformats.org/officeDocument/2006/relationships/hyperlink" Target="https://disk.yandex.ru/i/08fyWf03dsW_tg" TargetMode="External"/><Relationship Id="rId19" Type="http://schemas.openxmlformats.org/officeDocument/2006/relationships/hyperlink" Target="https://yandex.ru/maps/-/CLv7BRM2" TargetMode="External"/><Relationship Id="rId31" Type="http://schemas.openxmlformats.org/officeDocument/2006/relationships/hyperlink" Target="https://yandex.ru/maps/-/CLv7rL--" TargetMode="External"/><Relationship Id="rId4" Type="http://schemas.openxmlformats.org/officeDocument/2006/relationships/hyperlink" Target="https://disk.yandex.ru/i/m6P3XrHjGg-kaw" TargetMode="External"/><Relationship Id="rId9" Type="http://schemas.openxmlformats.org/officeDocument/2006/relationships/hyperlink" Target="https://disk.yandex.ru/i/06G2F45plSKIwQ" TargetMode="External"/><Relationship Id="rId14" Type="http://schemas.openxmlformats.org/officeDocument/2006/relationships/hyperlink" Target="https://disk.yandex.ru/i/06o895-X3saD2Q" TargetMode="External"/><Relationship Id="rId22" Type="http://schemas.openxmlformats.org/officeDocument/2006/relationships/hyperlink" Target="https://yandex.ru/maps/-/CLv7BH1p" TargetMode="External"/><Relationship Id="rId27" Type="http://schemas.openxmlformats.org/officeDocument/2006/relationships/hyperlink" Target="https://yandex.ru/maps/-/CLv7nUMb" TargetMode="External"/><Relationship Id="rId30" Type="http://schemas.openxmlformats.org/officeDocument/2006/relationships/hyperlink" Target="https://yandex.ru/maps/-/CLv7rL--" TargetMode="External"/><Relationship Id="rId35" Type="http://schemas.openxmlformats.org/officeDocument/2006/relationships/hyperlink" Target="https://disk.yandex.ru/i/tn8lu2sXRdeOXQ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3.85546875" style="1" customWidth="1"/>
    <col min="4" max="4" width="19" style="1" customWidth="1"/>
    <col min="5" max="5" width="21" style="1" customWidth="1"/>
    <col min="6" max="6" width="10" style="1" customWidth="1"/>
    <col min="7" max="7" width="21.855468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14062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3" customWidth="1"/>
    <col min="18" max="18" width="25.42578125" style="1" customWidth="1"/>
    <col min="19" max="19" width="28" style="1" customWidth="1"/>
    <col min="20" max="20" width="13.85546875" style="1" customWidth="1"/>
    <col min="21" max="21" width="8.7109375" style="1" customWidth="1"/>
    <col min="22" max="22" width="19" style="2" customWidth="1"/>
    <col min="23" max="16384" width="9.140625" style="1"/>
  </cols>
  <sheetData>
    <row r="1" spans="1:22" s="3" customFormat="1" ht="25.5" x14ac:dyDescent="0.2">
      <c r="A1" s="11" t="s">
        <v>0</v>
      </c>
      <c r="B1" s="11" t="s">
        <v>43</v>
      </c>
      <c r="C1" s="11" t="s">
        <v>8</v>
      </c>
      <c r="D1" s="11" t="s">
        <v>44</v>
      </c>
      <c r="E1" s="11" t="s">
        <v>1</v>
      </c>
      <c r="F1" s="11" t="s">
        <v>3</v>
      </c>
      <c r="G1" s="12" t="s">
        <v>19</v>
      </c>
      <c r="H1" s="11" t="s">
        <v>2</v>
      </c>
      <c r="I1" s="13" t="s">
        <v>33</v>
      </c>
      <c r="J1" s="11" t="s">
        <v>10</v>
      </c>
      <c r="K1" s="11" t="s">
        <v>4</v>
      </c>
      <c r="L1" s="11" t="s">
        <v>51</v>
      </c>
      <c r="M1" s="11" t="s">
        <v>5</v>
      </c>
      <c r="N1" s="11" t="s">
        <v>46</v>
      </c>
      <c r="O1" s="12" t="s">
        <v>47</v>
      </c>
      <c r="P1" s="11" t="s">
        <v>48</v>
      </c>
      <c r="Q1" s="11" t="s">
        <v>42</v>
      </c>
      <c r="R1" s="11" t="s">
        <v>49</v>
      </c>
      <c r="S1" s="11" t="s">
        <v>50</v>
      </c>
      <c r="T1" s="11" t="s">
        <v>52</v>
      </c>
      <c r="U1" s="13" t="s">
        <v>7</v>
      </c>
      <c r="V1" s="11" t="s">
        <v>6</v>
      </c>
    </row>
    <row r="2" spans="1:22" ht="38.25" x14ac:dyDescent="0.2">
      <c r="A2" s="6" t="s">
        <v>12</v>
      </c>
      <c r="B2" s="6" t="s">
        <v>9</v>
      </c>
      <c r="C2" s="6" t="s">
        <v>45</v>
      </c>
      <c r="D2" s="14" t="s">
        <v>13</v>
      </c>
      <c r="E2" s="14" t="s">
        <v>41</v>
      </c>
      <c r="F2" s="15" t="s">
        <v>3</v>
      </c>
      <c r="G2" s="6" t="s">
        <v>20</v>
      </c>
      <c r="H2" s="15" t="s">
        <v>2</v>
      </c>
      <c r="I2" s="6" t="s">
        <v>25</v>
      </c>
      <c r="J2" s="16" t="s">
        <v>11</v>
      </c>
      <c r="K2" s="6" t="s">
        <v>34</v>
      </c>
      <c r="L2" s="6">
        <v>1</v>
      </c>
      <c r="M2" s="6">
        <v>10</v>
      </c>
      <c r="N2" s="6">
        <v>4</v>
      </c>
      <c r="O2" s="6" t="s">
        <v>35</v>
      </c>
      <c r="P2" s="6">
        <f t="shared" ref="P2:P27" si="0">12*N2</f>
        <v>48</v>
      </c>
      <c r="Q2" s="9">
        <v>30</v>
      </c>
      <c r="R2" s="6">
        <f>30*P2</f>
        <v>1440</v>
      </c>
      <c r="S2" s="6">
        <f>R2*L2</f>
        <v>1440</v>
      </c>
      <c r="T2" s="7">
        <f>2*S2*M2</f>
        <v>28800</v>
      </c>
      <c r="U2" s="14" t="s">
        <v>70</v>
      </c>
      <c r="V2" s="16" t="s">
        <v>37</v>
      </c>
    </row>
    <row r="3" spans="1:22" s="3" customFormat="1" ht="38.25" x14ac:dyDescent="0.2">
      <c r="A3" s="9" t="s">
        <v>12</v>
      </c>
      <c r="B3" s="9" t="s">
        <v>9</v>
      </c>
      <c r="C3" s="6" t="s">
        <v>45</v>
      </c>
      <c r="D3" s="17" t="s">
        <v>13</v>
      </c>
      <c r="E3" s="14" t="s">
        <v>41</v>
      </c>
      <c r="F3" s="15" t="s">
        <v>3</v>
      </c>
      <c r="G3" s="9" t="s">
        <v>21</v>
      </c>
      <c r="H3" s="15" t="s">
        <v>2</v>
      </c>
      <c r="I3" s="9" t="s">
        <v>26</v>
      </c>
      <c r="J3" s="16" t="s">
        <v>11</v>
      </c>
      <c r="K3" s="9" t="s">
        <v>34</v>
      </c>
      <c r="L3" s="6">
        <v>1</v>
      </c>
      <c r="M3" s="9">
        <v>10</v>
      </c>
      <c r="N3" s="9">
        <v>4</v>
      </c>
      <c r="O3" s="9" t="s">
        <v>35</v>
      </c>
      <c r="P3" s="9">
        <f t="shared" si="0"/>
        <v>48</v>
      </c>
      <c r="Q3" s="9">
        <v>30</v>
      </c>
      <c r="R3" s="9">
        <f t="shared" ref="R3:R18" si="1">30*P3</f>
        <v>1440</v>
      </c>
      <c r="S3" s="6">
        <f t="shared" ref="S3:S18" si="2">R3*L3</f>
        <v>1440</v>
      </c>
      <c r="T3" s="7">
        <f>3*S3*M3</f>
        <v>43200</v>
      </c>
      <c r="U3" s="14" t="s">
        <v>71</v>
      </c>
      <c r="V3" s="9" t="s">
        <v>37</v>
      </c>
    </row>
    <row r="4" spans="1:22" s="3" customFormat="1" ht="38.25" x14ac:dyDescent="0.2">
      <c r="A4" s="9" t="s">
        <v>12</v>
      </c>
      <c r="B4" s="9" t="s">
        <v>9</v>
      </c>
      <c r="C4" s="6" t="s">
        <v>45</v>
      </c>
      <c r="D4" s="9" t="s">
        <v>36</v>
      </c>
      <c r="E4" s="9" t="s">
        <v>16</v>
      </c>
      <c r="F4" s="15" t="s">
        <v>3</v>
      </c>
      <c r="G4" s="9" t="s">
        <v>22</v>
      </c>
      <c r="H4" s="15" t="s">
        <v>2</v>
      </c>
      <c r="I4" s="9" t="s">
        <v>27</v>
      </c>
      <c r="J4" s="16" t="s">
        <v>11</v>
      </c>
      <c r="K4" s="9" t="s">
        <v>34</v>
      </c>
      <c r="L4" s="6">
        <v>1</v>
      </c>
      <c r="M4" s="9">
        <v>10</v>
      </c>
      <c r="N4" s="9">
        <v>20</v>
      </c>
      <c r="O4" s="9" t="s">
        <v>35</v>
      </c>
      <c r="P4" s="9">
        <f t="shared" si="0"/>
        <v>240</v>
      </c>
      <c r="Q4" s="9">
        <v>30</v>
      </c>
      <c r="R4" s="9">
        <f t="shared" si="1"/>
        <v>7200</v>
      </c>
      <c r="S4" s="6">
        <f t="shared" si="2"/>
        <v>7200</v>
      </c>
      <c r="T4" s="7">
        <f>0.4*S4*M4</f>
        <v>28800</v>
      </c>
      <c r="U4" s="14" t="s">
        <v>72</v>
      </c>
      <c r="V4" s="9" t="s">
        <v>38</v>
      </c>
    </row>
    <row r="5" spans="1:22" s="3" customFormat="1" ht="38.25" x14ac:dyDescent="0.2">
      <c r="A5" s="9" t="s">
        <v>12</v>
      </c>
      <c r="B5" s="9" t="s">
        <v>9</v>
      </c>
      <c r="C5" s="6" t="s">
        <v>45</v>
      </c>
      <c r="D5" s="9" t="s">
        <v>36</v>
      </c>
      <c r="E5" s="9" t="s">
        <v>16</v>
      </c>
      <c r="F5" s="15" t="s">
        <v>3</v>
      </c>
      <c r="G5" s="9" t="s">
        <v>97</v>
      </c>
      <c r="H5" s="15" t="s">
        <v>2</v>
      </c>
      <c r="I5" s="9" t="s">
        <v>55</v>
      </c>
      <c r="J5" s="16" t="s">
        <v>11</v>
      </c>
      <c r="K5" s="9" t="s">
        <v>34</v>
      </c>
      <c r="L5" s="6">
        <v>1</v>
      </c>
      <c r="M5" s="9">
        <v>10</v>
      </c>
      <c r="N5" s="9">
        <v>20</v>
      </c>
      <c r="O5" s="9" t="s">
        <v>35</v>
      </c>
      <c r="P5" s="9">
        <f t="shared" ref="P5" si="3">12*N5</f>
        <v>240</v>
      </c>
      <c r="Q5" s="9">
        <v>30</v>
      </c>
      <c r="R5" s="9">
        <f t="shared" ref="R5" si="4">30*P5</f>
        <v>7200</v>
      </c>
      <c r="S5" s="6">
        <f t="shared" ref="S5" si="5">R5*L5</f>
        <v>7200</v>
      </c>
      <c r="T5" s="7">
        <f>0.2*S5*M5</f>
        <v>14400</v>
      </c>
      <c r="U5" s="14" t="s">
        <v>98</v>
      </c>
      <c r="V5" s="9" t="s">
        <v>38</v>
      </c>
    </row>
    <row r="6" spans="1:22" s="3" customFormat="1" ht="38.25" x14ac:dyDescent="0.2">
      <c r="A6" s="9" t="s">
        <v>12</v>
      </c>
      <c r="B6" s="9" t="s">
        <v>9</v>
      </c>
      <c r="C6" s="6" t="s">
        <v>45</v>
      </c>
      <c r="D6" s="9" t="s">
        <v>14</v>
      </c>
      <c r="E6" s="9" t="s">
        <v>17</v>
      </c>
      <c r="F6" s="15" t="s">
        <v>3</v>
      </c>
      <c r="G6" s="9" t="s">
        <v>23</v>
      </c>
      <c r="H6" s="15" t="s">
        <v>2</v>
      </c>
      <c r="I6" s="9" t="s">
        <v>28</v>
      </c>
      <c r="J6" s="16" t="s">
        <v>11</v>
      </c>
      <c r="K6" s="9" t="s">
        <v>34</v>
      </c>
      <c r="L6" s="6">
        <v>1</v>
      </c>
      <c r="M6" s="9">
        <v>10</v>
      </c>
      <c r="N6" s="9">
        <v>30</v>
      </c>
      <c r="O6" s="9" t="s">
        <v>35</v>
      </c>
      <c r="P6" s="9">
        <f t="shared" si="0"/>
        <v>360</v>
      </c>
      <c r="Q6" s="9">
        <v>30</v>
      </c>
      <c r="R6" s="9">
        <f t="shared" si="1"/>
        <v>10800</v>
      </c>
      <c r="S6" s="6">
        <f t="shared" si="2"/>
        <v>10800</v>
      </c>
      <c r="T6" s="7">
        <f t="shared" ref="T6:T13" si="6">0.5*S6*M6</f>
        <v>54000</v>
      </c>
      <c r="U6" s="14" t="s">
        <v>73</v>
      </c>
      <c r="V6" s="9" t="s">
        <v>39</v>
      </c>
    </row>
    <row r="7" spans="1:22" s="3" customFormat="1" ht="38.25" x14ac:dyDescent="0.2">
      <c r="A7" s="9" t="s">
        <v>12</v>
      </c>
      <c r="B7" s="9" t="s">
        <v>9</v>
      </c>
      <c r="C7" s="6" t="s">
        <v>45</v>
      </c>
      <c r="D7" s="9" t="s">
        <v>14</v>
      </c>
      <c r="E7" s="9" t="s">
        <v>17</v>
      </c>
      <c r="F7" s="15" t="s">
        <v>3</v>
      </c>
      <c r="G7" s="9" t="s">
        <v>23</v>
      </c>
      <c r="H7" s="15" t="s">
        <v>2</v>
      </c>
      <c r="I7" s="9" t="s">
        <v>28</v>
      </c>
      <c r="J7" s="16" t="s">
        <v>11</v>
      </c>
      <c r="K7" s="9" t="s">
        <v>34</v>
      </c>
      <c r="L7" s="6">
        <v>1</v>
      </c>
      <c r="M7" s="9">
        <v>10</v>
      </c>
      <c r="N7" s="9">
        <v>30</v>
      </c>
      <c r="O7" s="9" t="s">
        <v>35</v>
      </c>
      <c r="P7" s="9">
        <f t="shared" si="0"/>
        <v>360</v>
      </c>
      <c r="Q7" s="9">
        <v>30</v>
      </c>
      <c r="R7" s="9">
        <f t="shared" si="1"/>
        <v>10800</v>
      </c>
      <c r="S7" s="6">
        <f t="shared" si="2"/>
        <v>10800</v>
      </c>
      <c r="T7" s="7">
        <f t="shared" si="6"/>
        <v>54000</v>
      </c>
      <c r="U7" s="14" t="s">
        <v>74</v>
      </c>
      <c r="V7" s="9" t="s">
        <v>39</v>
      </c>
    </row>
    <row r="8" spans="1:22" s="3" customFormat="1" ht="38.25" x14ac:dyDescent="0.2">
      <c r="A8" s="9" t="s">
        <v>12</v>
      </c>
      <c r="B8" s="9" t="s">
        <v>9</v>
      </c>
      <c r="C8" s="6" t="s">
        <v>45</v>
      </c>
      <c r="D8" s="9" t="s">
        <v>14</v>
      </c>
      <c r="E8" s="9" t="s">
        <v>17</v>
      </c>
      <c r="F8" s="15" t="s">
        <v>3</v>
      </c>
      <c r="G8" s="9" t="s">
        <v>24</v>
      </c>
      <c r="H8" s="15" t="s">
        <v>2</v>
      </c>
      <c r="I8" s="9" t="s">
        <v>29</v>
      </c>
      <c r="J8" s="16" t="s">
        <v>11</v>
      </c>
      <c r="K8" s="9" t="s">
        <v>34</v>
      </c>
      <c r="L8" s="6">
        <v>1</v>
      </c>
      <c r="M8" s="9">
        <v>10</v>
      </c>
      <c r="N8" s="9">
        <v>30</v>
      </c>
      <c r="O8" s="9" t="s">
        <v>35</v>
      </c>
      <c r="P8" s="9">
        <f t="shared" si="0"/>
        <v>360</v>
      </c>
      <c r="Q8" s="9">
        <v>30</v>
      </c>
      <c r="R8" s="9">
        <f t="shared" si="1"/>
        <v>10800</v>
      </c>
      <c r="S8" s="6">
        <f t="shared" si="2"/>
        <v>10800</v>
      </c>
      <c r="T8" s="7">
        <f t="shared" si="6"/>
        <v>54000</v>
      </c>
      <c r="U8" s="14" t="s">
        <v>75</v>
      </c>
      <c r="V8" s="9" t="s">
        <v>39</v>
      </c>
    </row>
    <row r="9" spans="1:22" s="3" customFormat="1" ht="38.25" x14ac:dyDescent="0.2">
      <c r="A9" s="9" t="s">
        <v>12</v>
      </c>
      <c r="B9" s="9" t="s">
        <v>9</v>
      </c>
      <c r="C9" s="6" t="s">
        <v>45</v>
      </c>
      <c r="D9" s="9" t="s">
        <v>14</v>
      </c>
      <c r="E9" s="9" t="s">
        <v>17</v>
      </c>
      <c r="F9" s="15" t="s">
        <v>3</v>
      </c>
      <c r="G9" s="9" t="s">
        <v>24</v>
      </c>
      <c r="H9" s="15" t="s">
        <v>2</v>
      </c>
      <c r="I9" s="9" t="s">
        <v>29</v>
      </c>
      <c r="J9" s="16" t="s">
        <v>11</v>
      </c>
      <c r="K9" s="9" t="s">
        <v>34</v>
      </c>
      <c r="L9" s="6">
        <v>1</v>
      </c>
      <c r="M9" s="9">
        <v>10</v>
      </c>
      <c r="N9" s="9">
        <v>30</v>
      </c>
      <c r="O9" s="9" t="s">
        <v>35</v>
      </c>
      <c r="P9" s="9">
        <f t="shared" si="0"/>
        <v>360</v>
      </c>
      <c r="Q9" s="9">
        <v>30</v>
      </c>
      <c r="R9" s="9">
        <f t="shared" si="1"/>
        <v>10800</v>
      </c>
      <c r="S9" s="6">
        <f t="shared" si="2"/>
        <v>10800</v>
      </c>
      <c r="T9" s="7">
        <f t="shared" si="6"/>
        <v>54000</v>
      </c>
      <c r="U9" s="14" t="s">
        <v>76</v>
      </c>
      <c r="V9" s="9" t="s">
        <v>39</v>
      </c>
    </row>
    <row r="10" spans="1:22" s="3" customFormat="1" ht="38.25" x14ac:dyDescent="0.2">
      <c r="A10" s="9" t="s">
        <v>12</v>
      </c>
      <c r="B10" s="9" t="s">
        <v>9</v>
      </c>
      <c r="C10" s="6" t="s">
        <v>45</v>
      </c>
      <c r="D10" s="9" t="s">
        <v>14</v>
      </c>
      <c r="E10" s="9" t="s">
        <v>17</v>
      </c>
      <c r="F10" s="15" t="s">
        <v>3</v>
      </c>
      <c r="G10" s="9" t="s">
        <v>24</v>
      </c>
      <c r="H10" s="15" t="s">
        <v>2</v>
      </c>
      <c r="I10" s="9" t="s">
        <v>29</v>
      </c>
      <c r="J10" s="16" t="s">
        <v>11</v>
      </c>
      <c r="K10" s="9" t="s">
        <v>34</v>
      </c>
      <c r="L10" s="6">
        <v>1</v>
      </c>
      <c r="M10" s="9">
        <v>10</v>
      </c>
      <c r="N10" s="9">
        <v>30</v>
      </c>
      <c r="O10" s="9" t="s">
        <v>35</v>
      </c>
      <c r="P10" s="9">
        <f t="shared" si="0"/>
        <v>360</v>
      </c>
      <c r="Q10" s="9">
        <v>30</v>
      </c>
      <c r="R10" s="9">
        <f t="shared" si="1"/>
        <v>10800</v>
      </c>
      <c r="S10" s="6">
        <f t="shared" si="2"/>
        <v>10800</v>
      </c>
      <c r="T10" s="7">
        <f t="shared" si="6"/>
        <v>54000</v>
      </c>
      <c r="U10" s="14" t="s">
        <v>77</v>
      </c>
      <c r="V10" s="9" t="s">
        <v>39</v>
      </c>
    </row>
    <row r="11" spans="1:22" ht="38.25" x14ac:dyDescent="0.2">
      <c r="A11" s="6" t="s">
        <v>12</v>
      </c>
      <c r="B11" s="6" t="s">
        <v>9</v>
      </c>
      <c r="C11" s="6" t="s">
        <v>45</v>
      </c>
      <c r="D11" s="6" t="s">
        <v>15</v>
      </c>
      <c r="E11" s="6" t="s">
        <v>18</v>
      </c>
      <c r="F11" s="15" t="s">
        <v>3</v>
      </c>
      <c r="G11" s="6" t="s">
        <v>22</v>
      </c>
      <c r="H11" s="15" t="s">
        <v>2</v>
      </c>
      <c r="I11" s="6" t="s">
        <v>30</v>
      </c>
      <c r="J11" s="16" t="s">
        <v>11</v>
      </c>
      <c r="K11" s="6" t="s">
        <v>34</v>
      </c>
      <c r="L11" s="6">
        <v>1</v>
      </c>
      <c r="M11" s="6">
        <v>10</v>
      </c>
      <c r="N11" s="6">
        <v>30</v>
      </c>
      <c r="O11" s="6" t="s">
        <v>35</v>
      </c>
      <c r="P11" s="6">
        <f t="shared" si="0"/>
        <v>360</v>
      </c>
      <c r="Q11" s="9">
        <v>30</v>
      </c>
      <c r="R11" s="6">
        <f t="shared" si="1"/>
        <v>10800</v>
      </c>
      <c r="S11" s="6">
        <f t="shared" si="2"/>
        <v>10800</v>
      </c>
      <c r="T11" s="7">
        <f t="shared" si="6"/>
        <v>54000</v>
      </c>
      <c r="U11" s="14" t="s">
        <v>78</v>
      </c>
      <c r="V11" s="6" t="s">
        <v>40</v>
      </c>
    </row>
    <row r="12" spans="1:22" ht="38.25" x14ac:dyDescent="0.2">
      <c r="A12" s="6" t="s">
        <v>12</v>
      </c>
      <c r="B12" s="6" t="s">
        <v>9</v>
      </c>
      <c r="C12" s="6" t="s">
        <v>45</v>
      </c>
      <c r="D12" s="6" t="s">
        <v>15</v>
      </c>
      <c r="E12" s="6" t="s">
        <v>18</v>
      </c>
      <c r="F12" s="15" t="s">
        <v>3</v>
      </c>
      <c r="G12" s="6" t="s">
        <v>22</v>
      </c>
      <c r="H12" s="15" t="s">
        <v>2</v>
      </c>
      <c r="I12" s="6" t="s">
        <v>30</v>
      </c>
      <c r="J12" s="16" t="s">
        <v>11</v>
      </c>
      <c r="K12" s="6" t="s">
        <v>34</v>
      </c>
      <c r="L12" s="6">
        <v>1</v>
      </c>
      <c r="M12" s="6">
        <v>10</v>
      </c>
      <c r="N12" s="6">
        <v>30</v>
      </c>
      <c r="O12" s="6" t="s">
        <v>35</v>
      </c>
      <c r="P12" s="6">
        <f t="shared" si="0"/>
        <v>360</v>
      </c>
      <c r="Q12" s="9">
        <v>30</v>
      </c>
      <c r="R12" s="6">
        <f t="shared" si="1"/>
        <v>10800</v>
      </c>
      <c r="S12" s="6">
        <f t="shared" si="2"/>
        <v>10800</v>
      </c>
      <c r="T12" s="7">
        <f t="shared" si="6"/>
        <v>54000</v>
      </c>
      <c r="U12" s="14" t="s">
        <v>79</v>
      </c>
      <c r="V12" s="6" t="s">
        <v>40</v>
      </c>
    </row>
    <row r="13" spans="1:22" ht="38.25" x14ac:dyDescent="0.2">
      <c r="A13" s="6" t="s">
        <v>12</v>
      </c>
      <c r="B13" s="6" t="s">
        <v>9</v>
      </c>
      <c r="C13" s="6" t="s">
        <v>45</v>
      </c>
      <c r="D13" s="6" t="s">
        <v>15</v>
      </c>
      <c r="E13" s="6" t="s">
        <v>18</v>
      </c>
      <c r="F13" s="15" t="s">
        <v>3</v>
      </c>
      <c r="G13" s="6" t="s">
        <v>22</v>
      </c>
      <c r="H13" s="15" t="s">
        <v>2</v>
      </c>
      <c r="I13" s="6" t="s">
        <v>30</v>
      </c>
      <c r="J13" s="16" t="s">
        <v>11</v>
      </c>
      <c r="K13" s="6" t="s">
        <v>34</v>
      </c>
      <c r="L13" s="6">
        <v>1</v>
      </c>
      <c r="M13" s="6">
        <v>10</v>
      </c>
      <c r="N13" s="6">
        <v>30</v>
      </c>
      <c r="O13" s="6" t="s">
        <v>35</v>
      </c>
      <c r="P13" s="6">
        <f t="shared" si="0"/>
        <v>360</v>
      </c>
      <c r="Q13" s="9">
        <v>30</v>
      </c>
      <c r="R13" s="6">
        <f t="shared" si="1"/>
        <v>10800</v>
      </c>
      <c r="S13" s="6">
        <f t="shared" si="2"/>
        <v>10800</v>
      </c>
      <c r="T13" s="7">
        <f t="shared" si="6"/>
        <v>54000</v>
      </c>
      <c r="U13" s="14" t="s">
        <v>80</v>
      </c>
      <c r="V13" s="6" t="s">
        <v>40</v>
      </c>
    </row>
    <row r="14" spans="1:22" ht="38.25" x14ac:dyDescent="0.2">
      <c r="A14" s="6" t="s">
        <v>12</v>
      </c>
      <c r="B14" s="6" t="s">
        <v>9</v>
      </c>
      <c r="C14" s="6" t="s">
        <v>45</v>
      </c>
      <c r="D14" s="6" t="s">
        <v>15</v>
      </c>
      <c r="E14" s="6" t="s">
        <v>18</v>
      </c>
      <c r="F14" s="15" t="s">
        <v>3</v>
      </c>
      <c r="G14" s="6" t="s">
        <v>22</v>
      </c>
      <c r="H14" s="15" t="s">
        <v>2</v>
      </c>
      <c r="I14" s="6" t="s">
        <v>31</v>
      </c>
      <c r="J14" s="16" t="s">
        <v>11</v>
      </c>
      <c r="K14" s="6" t="s">
        <v>34</v>
      </c>
      <c r="L14" s="6">
        <v>1</v>
      </c>
      <c r="M14" s="6">
        <v>10</v>
      </c>
      <c r="N14" s="6">
        <v>30</v>
      </c>
      <c r="O14" s="6" t="s">
        <v>35</v>
      </c>
      <c r="P14" s="6">
        <f t="shared" si="0"/>
        <v>360</v>
      </c>
      <c r="Q14" s="9">
        <v>30</v>
      </c>
      <c r="R14" s="6">
        <f t="shared" si="1"/>
        <v>10800</v>
      </c>
      <c r="S14" s="6">
        <f t="shared" si="2"/>
        <v>10800</v>
      </c>
      <c r="T14" s="7">
        <f>0.4*S14*M14</f>
        <v>43200</v>
      </c>
      <c r="U14" s="14" t="s">
        <v>81</v>
      </c>
      <c r="V14" s="6" t="s">
        <v>40</v>
      </c>
    </row>
    <row r="15" spans="1:22" ht="38.25" x14ac:dyDescent="0.2">
      <c r="A15" s="6" t="s">
        <v>12</v>
      </c>
      <c r="B15" s="6" t="s">
        <v>9</v>
      </c>
      <c r="C15" s="6" t="s">
        <v>45</v>
      </c>
      <c r="D15" s="6" t="s">
        <v>15</v>
      </c>
      <c r="E15" s="6" t="s">
        <v>18</v>
      </c>
      <c r="F15" s="15" t="s">
        <v>3</v>
      </c>
      <c r="G15" s="6" t="s">
        <v>24</v>
      </c>
      <c r="H15" s="15" t="s">
        <v>2</v>
      </c>
      <c r="I15" s="6" t="s">
        <v>32</v>
      </c>
      <c r="J15" s="16" t="s">
        <v>11</v>
      </c>
      <c r="K15" s="6" t="s">
        <v>34</v>
      </c>
      <c r="L15" s="6">
        <v>1</v>
      </c>
      <c r="M15" s="6">
        <v>10</v>
      </c>
      <c r="N15" s="6">
        <v>30</v>
      </c>
      <c r="O15" s="6" t="s">
        <v>35</v>
      </c>
      <c r="P15" s="6">
        <f t="shared" si="0"/>
        <v>360</v>
      </c>
      <c r="Q15" s="9">
        <v>30</v>
      </c>
      <c r="R15" s="6">
        <f t="shared" si="1"/>
        <v>10800</v>
      </c>
      <c r="S15" s="6">
        <f t="shared" si="2"/>
        <v>10800</v>
      </c>
      <c r="T15" s="7">
        <f>0.4*S15*M15</f>
        <v>43200</v>
      </c>
      <c r="U15" s="14" t="s">
        <v>82</v>
      </c>
      <c r="V15" s="6" t="s">
        <v>40</v>
      </c>
    </row>
    <row r="16" spans="1:22" ht="38.25" x14ac:dyDescent="0.2">
      <c r="A16" s="6" t="s">
        <v>12</v>
      </c>
      <c r="B16" s="6" t="s">
        <v>9</v>
      </c>
      <c r="C16" s="6" t="s">
        <v>45</v>
      </c>
      <c r="D16" s="6" t="s">
        <v>15</v>
      </c>
      <c r="E16" s="6" t="s">
        <v>18</v>
      </c>
      <c r="F16" s="15" t="s">
        <v>3</v>
      </c>
      <c r="G16" s="6" t="s">
        <v>24</v>
      </c>
      <c r="H16" s="15" t="s">
        <v>2</v>
      </c>
      <c r="I16" s="6" t="s">
        <v>32</v>
      </c>
      <c r="J16" s="16" t="s">
        <v>11</v>
      </c>
      <c r="K16" s="6" t="s">
        <v>34</v>
      </c>
      <c r="L16" s="6">
        <v>1</v>
      </c>
      <c r="M16" s="6">
        <v>10</v>
      </c>
      <c r="N16" s="6">
        <v>30</v>
      </c>
      <c r="O16" s="6" t="s">
        <v>35</v>
      </c>
      <c r="P16" s="6">
        <f t="shared" si="0"/>
        <v>360</v>
      </c>
      <c r="Q16" s="9">
        <v>30</v>
      </c>
      <c r="R16" s="6">
        <f t="shared" si="1"/>
        <v>10800</v>
      </c>
      <c r="S16" s="6">
        <f t="shared" si="2"/>
        <v>10800</v>
      </c>
      <c r="T16" s="7">
        <f t="shared" ref="T16:T17" si="7">0.4*S16*M16</f>
        <v>43200</v>
      </c>
      <c r="U16" s="14" t="s">
        <v>83</v>
      </c>
      <c r="V16" s="6" t="s">
        <v>40</v>
      </c>
    </row>
    <row r="17" spans="1:22" ht="38.25" x14ac:dyDescent="0.2">
      <c r="A17" s="6" t="s">
        <v>12</v>
      </c>
      <c r="B17" s="6" t="s">
        <v>9</v>
      </c>
      <c r="C17" s="6" t="s">
        <v>45</v>
      </c>
      <c r="D17" s="6" t="s">
        <v>15</v>
      </c>
      <c r="E17" s="6" t="s">
        <v>18</v>
      </c>
      <c r="F17" s="15" t="s">
        <v>3</v>
      </c>
      <c r="G17" s="6" t="s">
        <v>24</v>
      </c>
      <c r="H17" s="15" t="s">
        <v>2</v>
      </c>
      <c r="I17" s="6" t="s">
        <v>32</v>
      </c>
      <c r="J17" s="16" t="s">
        <v>11</v>
      </c>
      <c r="K17" s="6" t="s">
        <v>34</v>
      </c>
      <c r="L17" s="6">
        <v>1</v>
      </c>
      <c r="M17" s="6">
        <v>10</v>
      </c>
      <c r="N17" s="6">
        <v>30</v>
      </c>
      <c r="O17" s="6" t="s">
        <v>35</v>
      </c>
      <c r="P17" s="6">
        <f t="shared" si="0"/>
        <v>360</v>
      </c>
      <c r="Q17" s="9">
        <v>30</v>
      </c>
      <c r="R17" s="6">
        <f t="shared" si="1"/>
        <v>10800</v>
      </c>
      <c r="S17" s="6">
        <f t="shared" si="2"/>
        <v>10800</v>
      </c>
      <c r="T17" s="7">
        <f t="shared" si="7"/>
        <v>43200</v>
      </c>
      <c r="U17" s="14" t="s">
        <v>84</v>
      </c>
      <c r="V17" s="6" t="s">
        <v>40</v>
      </c>
    </row>
    <row r="18" spans="1:22" ht="38.25" x14ac:dyDescent="0.2">
      <c r="A18" s="6" t="s">
        <v>12</v>
      </c>
      <c r="B18" s="6" t="s">
        <v>9</v>
      </c>
      <c r="C18" s="6" t="s">
        <v>45</v>
      </c>
      <c r="D18" s="6" t="s">
        <v>15</v>
      </c>
      <c r="E18" s="6" t="s">
        <v>18</v>
      </c>
      <c r="F18" s="15" t="s">
        <v>3</v>
      </c>
      <c r="G18" s="6" t="s">
        <v>24</v>
      </c>
      <c r="H18" s="15" t="s">
        <v>2</v>
      </c>
      <c r="I18" s="6" t="s">
        <v>32</v>
      </c>
      <c r="J18" s="16" t="s">
        <v>11</v>
      </c>
      <c r="K18" s="6" t="s">
        <v>34</v>
      </c>
      <c r="L18" s="6">
        <v>1</v>
      </c>
      <c r="M18" s="6">
        <v>10</v>
      </c>
      <c r="N18" s="6">
        <v>30</v>
      </c>
      <c r="O18" s="6" t="s">
        <v>35</v>
      </c>
      <c r="P18" s="6">
        <f t="shared" si="0"/>
        <v>360</v>
      </c>
      <c r="Q18" s="9">
        <v>30</v>
      </c>
      <c r="R18" s="6">
        <f t="shared" si="1"/>
        <v>10800</v>
      </c>
      <c r="S18" s="6">
        <f t="shared" si="2"/>
        <v>10800</v>
      </c>
      <c r="T18" s="7">
        <f>0.4*S18*M18</f>
        <v>43200</v>
      </c>
      <c r="U18" s="14" t="s">
        <v>85</v>
      </c>
      <c r="V18" s="6" t="s">
        <v>40</v>
      </c>
    </row>
    <row r="19" spans="1:22" ht="38.25" x14ac:dyDescent="0.2">
      <c r="A19" s="4" t="s">
        <v>12</v>
      </c>
      <c r="B19" s="4" t="s">
        <v>53</v>
      </c>
      <c r="C19" s="6" t="s">
        <v>45</v>
      </c>
      <c r="D19" s="4" t="s">
        <v>57</v>
      </c>
      <c r="E19" s="4" t="s">
        <v>54</v>
      </c>
      <c r="F19" s="18" t="s">
        <v>3</v>
      </c>
      <c r="G19" s="4" t="s">
        <v>22</v>
      </c>
      <c r="H19" s="10" t="s">
        <v>2</v>
      </c>
      <c r="I19" s="4" t="s">
        <v>55</v>
      </c>
      <c r="J19" s="5" t="s">
        <v>11</v>
      </c>
      <c r="K19" s="4" t="s">
        <v>34</v>
      </c>
      <c r="L19" s="6">
        <v>1</v>
      </c>
      <c r="M19" s="4">
        <v>10</v>
      </c>
      <c r="N19" s="4">
        <v>20</v>
      </c>
      <c r="O19" s="4" t="s">
        <v>35</v>
      </c>
      <c r="P19" s="4">
        <f t="shared" si="0"/>
        <v>240</v>
      </c>
      <c r="Q19" s="8">
        <v>30</v>
      </c>
      <c r="R19" s="6">
        <f>Q19*P19</f>
        <v>7200</v>
      </c>
      <c r="S19" s="6">
        <f>R19*L19</f>
        <v>7200</v>
      </c>
      <c r="T19" s="7">
        <f>0.2*S19*M19</f>
        <v>14400</v>
      </c>
      <c r="U19" s="14" t="s">
        <v>86</v>
      </c>
      <c r="V19" s="5" t="s">
        <v>56</v>
      </c>
    </row>
    <row r="20" spans="1:22" s="3" customFormat="1" ht="38.25" x14ac:dyDescent="0.2">
      <c r="A20" s="8" t="s">
        <v>12</v>
      </c>
      <c r="B20" s="4" t="s">
        <v>53</v>
      </c>
      <c r="C20" s="6" t="s">
        <v>45</v>
      </c>
      <c r="D20" s="4" t="s">
        <v>57</v>
      </c>
      <c r="E20" s="4" t="s">
        <v>54</v>
      </c>
      <c r="F20" s="18" t="s">
        <v>3</v>
      </c>
      <c r="G20" s="4" t="s">
        <v>22</v>
      </c>
      <c r="H20" s="10" t="s">
        <v>2</v>
      </c>
      <c r="I20" s="4" t="s">
        <v>55</v>
      </c>
      <c r="J20" s="5" t="s">
        <v>11</v>
      </c>
      <c r="K20" s="8" t="s">
        <v>34</v>
      </c>
      <c r="L20" s="6">
        <v>1</v>
      </c>
      <c r="M20" s="8">
        <v>10</v>
      </c>
      <c r="N20" s="4">
        <v>20</v>
      </c>
      <c r="O20" s="8" t="s">
        <v>35</v>
      </c>
      <c r="P20" s="8">
        <f t="shared" si="0"/>
        <v>240</v>
      </c>
      <c r="Q20" s="8">
        <v>30</v>
      </c>
      <c r="R20" s="6">
        <f t="shared" ref="R20:R27" si="8">Q20*P20</f>
        <v>7200</v>
      </c>
      <c r="S20" s="6">
        <f t="shared" ref="S20:S27" si="9">R20*L20</f>
        <v>7200</v>
      </c>
      <c r="T20" s="7">
        <f t="shared" ref="T20:T21" si="10">0.2*S20*M20</f>
        <v>14400</v>
      </c>
      <c r="U20" s="14" t="s">
        <v>87</v>
      </c>
      <c r="V20" s="8" t="s">
        <v>56</v>
      </c>
    </row>
    <row r="21" spans="1:22" s="3" customFormat="1" ht="38.25" x14ac:dyDescent="0.2">
      <c r="A21" s="8" t="s">
        <v>12</v>
      </c>
      <c r="B21" s="4" t="s">
        <v>53</v>
      </c>
      <c r="C21" s="6" t="s">
        <v>45</v>
      </c>
      <c r="D21" s="4" t="s">
        <v>57</v>
      </c>
      <c r="E21" s="4" t="s">
        <v>54</v>
      </c>
      <c r="F21" s="18" t="s">
        <v>3</v>
      </c>
      <c r="G21" s="4" t="s">
        <v>58</v>
      </c>
      <c r="H21" s="10" t="s">
        <v>2</v>
      </c>
      <c r="I21" s="4" t="s">
        <v>55</v>
      </c>
      <c r="J21" s="5" t="s">
        <v>11</v>
      </c>
      <c r="K21" s="8" t="s">
        <v>34</v>
      </c>
      <c r="L21" s="6">
        <v>1</v>
      </c>
      <c r="M21" s="8">
        <v>10</v>
      </c>
      <c r="N21" s="4">
        <v>20</v>
      </c>
      <c r="O21" s="8" t="s">
        <v>35</v>
      </c>
      <c r="P21" s="8">
        <f t="shared" si="0"/>
        <v>240</v>
      </c>
      <c r="Q21" s="8">
        <v>30</v>
      </c>
      <c r="R21" s="6">
        <f t="shared" si="8"/>
        <v>7200</v>
      </c>
      <c r="S21" s="6">
        <f t="shared" si="9"/>
        <v>7200</v>
      </c>
      <c r="T21" s="7">
        <f t="shared" si="10"/>
        <v>14400</v>
      </c>
      <c r="U21" s="14" t="s">
        <v>88</v>
      </c>
      <c r="V21" s="8" t="s">
        <v>56</v>
      </c>
    </row>
    <row r="22" spans="1:22" s="3" customFormat="1" ht="38.25" x14ac:dyDescent="0.2">
      <c r="A22" s="8" t="s">
        <v>12</v>
      </c>
      <c r="B22" s="4" t="s">
        <v>53</v>
      </c>
      <c r="C22" s="6" t="s">
        <v>45</v>
      </c>
      <c r="D22" s="4" t="s">
        <v>36</v>
      </c>
      <c r="E22" s="4" t="s">
        <v>16</v>
      </c>
      <c r="F22" s="18" t="s">
        <v>3</v>
      </c>
      <c r="G22" s="4" t="s">
        <v>22</v>
      </c>
      <c r="H22" s="10" t="s">
        <v>2</v>
      </c>
      <c r="I22" s="4" t="s">
        <v>55</v>
      </c>
      <c r="J22" s="5" t="s">
        <v>11</v>
      </c>
      <c r="K22" s="8" t="s">
        <v>34</v>
      </c>
      <c r="L22" s="6">
        <v>1</v>
      </c>
      <c r="M22" s="8">
        <v>10</v>
      </c>
      <c r="N22" s="4">
        <v>20</v>
      </c>
      <c r="O22" s="8" t="s">
        <v>35</v>
      </c>
      <c r="P22" s="8">
        <f t="shared" si="0"/>
        <v>240</v>
      </c>
      <c r="Q22" s="8">
        <v>30</v>
      </c>
      <c r="R22" s="6">
        <f t="shared" si="8"/>
        <v>7200</v>
      </c>
      <c r="S22" s="6">
        <f t="shared" si="9"/>
        <v>7200</v>
      </c>
      <c r="T22" s="7">
        <f>0.2*S22*M22</f>
        <v>14400</v>
      </c>
      <c r="U22" s="14" t="s">
        <v>89</v>
      </c>
      <c r="V22" s="8" t="s">
        <v>38</v>
      </c>
    </row>
    <row r="23" spans="1:22" s="3" customFormat="1" ht="38.25" x14ac:dyDescent="0.2">
      <c r="A23" s="8" t="s">
        <v>12</v>
      </c>
      <c r="B23" s="4" t="s">
        <v>53</v>
      </c>
      <c r="C23" s="6" t="s">
        <v>45</v>
      </c>
      <c r="D23" s="4" t="s">
        <v>36</v>
      </c>
      <c r="E23" s="4" t="s">
        <v>16</v>
      </c>
      <c r="F23" s="18" t="s">
        <v>3</v>
      </c>
      <c r="G23" s="4" t="s">
        <v>59</v>
      </c>
      <c r="H23" s="10" t="s">
        <v>2</v>
      </c>
      <c r="I23" s="4" t="s">
        <v>55</v>
      </c>
      <c r="J23" s="5" t="s">
        <v>11</v>
      </c>
      <c r="K23" s="8" t="s">
        <v>34</v>
      </c>
      <c r="L23" s="6">
        <v>1</v>
      </c>
      <c r="M23" s="8">
        <v>10</v>
      </c>
      <c r="N23" s="4">
        <v>20</v>
      </c>
      <c r="O23" s="8" t="s">
        <v>35</v>
      </c>
      <c r="P23" s="8">
        <f t="shared" si="0"/>
        <v>240</v>
      </c>
      <c r="Q23" s="8">
        <v>30</v>
      </c>
      <c r="R23" s="6">
        <f t="shared" si="8"/>
        <v>7200</v>
      </c>
      <c r="S23" s="6">
        <f t="shared" si="9"/>
        <v>7200</v>
      </c>
      <c r="T23" s="7">
        <f>0.2*S23*M23</f>
        <v>14400</v>
      </c>
      <c r="U23" s="14" t="s">
        <v>90</v>
      </c>
      <c r="V23" s="8" t="s">
        <v>38</v>
      </c>
    </row>
    <row r="24" spans="1:22" s="3" customFormat="1" ht="38.25" x14ac:dyDescent="0.2">
      <c r="A24" s="8" t="s">
        <v>12</v>
      </c>
      <c r="B24" s="4" t="s">
        <v>53</v>
      </c>
      <c r="C24" s="6" t="s">
        <v>45</v>
      </c>
      <c r="D24" s="4" t="s">
        <v>60</v>
      </c>
      <c r="E24" s="4" t="s">
        <v>61</v>
      </c>
      <c r="F24" s="18" t="s">
        <v>3</v>
      </c>
      <c r="G24" s="4" t="s">
        <v>62</v>
      </c>
      <c r="H24" s="10" t="s">
        <v>2</v>
      </c>
      <c r="I24" s="4" t="s">
        <v>55</v>
      </c>
      <c r="J24" s="5" t="s">
        <v>11</v>
      </c>
      <c r="K24" s="8" t="s">
        <v>34</v>
      </c>
      <c r="L24" s="6">
        <v>1</v>
      </c>
      <c r="M24" s="8">
        <v>10</v>
      </c>
      <c r="N24" s="4">
        <v>20</v>
      </c>
      <c r="O24" s="8" t="s">
        <v>63</v>
      </c>
      <c r="P24" s="8">
        <f t="shared" si="0"/>
        <v>240</v>
      </c>
      <c r="Q24" s="8">
        <v>30</v>
      </c>
      <c r="R24" s="6">
        <f t="shared" si="8"/>
        <v>7200</v>
      </c>
      <c r="S24" s="6">
        <f t="shared" si="9"/>
        <v>7200</v>
      </c>
      <c r="T24" s="7">
        <f>0.2*S24*M24</f>
        <v>14400</v>
      </c>
      <c r="U24" s="14" t="s">
        <v>91</v>
      </c>
      <c r="V24" s="8" t="s">
        <v>64</v>
      </c>
    </row>
    <row r="25" spans="1:22" s="3" customFormat="1" ht="38.25" x14ac:dyDescent="0.2">
      <c r="A25" s="8" t="s">
        <v>12</v>
      </c>
      <c r="B25" s="4" t="s">
        <v>53</v>
      </c>
      <c r="C25" s="6" t="s">
        <v>45</v>
      </c>
      <c r="D25" s="4" t="s">
        <v>95</v>
      </c>
      <c r="E25" s="4" t="s">
        <v>65</v>
      </c>
      <c r="F25" s="18" t="s">
        <v>3</v>
      </c>
      <c r="G25" s="4" t="s">
        <v>22</v>
      </c>
      <c r="H25" s="10" t="s">
        <v>2</v>
      </c>
      <c r="I25" s="4" t="s">
        <v>55</v>
      </c>
      <c r="J25" s="5" t="s">
        <v>11</v>
      </c>
      <c r="K25" s="8" t="s">
        <v>34</v>
      </c>
      <c r="L25" s="6">
        <v>1</v>
      </c>
      <c r="M25" s="8">
        <v>10</v>
      </c>
      <c r="N25" s="4">
        <v>20</v>
      </c>
      <c r="O25" s="8" t="s">
        <v>35</v>
      </c>
      <c r="P25" s="8">
        <f t="shared" si="0"/>
        <v>240</v>
      </c>
      <c r="Q25" s="8">
        <v>30</v>
      </c>
      <c r="R25" s="6">
        <f t="shared" si="8"/>
        <v>7200</v>
      </c>
      <c r="S25" s="6">
        <f t="shared" si="9"/>
        <v>7200</v>
      </c>
      <c r="T25" s="7">
        <f t="shared" ref="T25:T27" si="11">0.4*S25*M25</f>
        <v>28800</v>
      </c>
      <c r="U25" s="14" t="s">
        <v>92</v>
      </c>
      <c r="V25" s="8" t="s">
        <v>66</v>
      </c>
    </row>
    <row r="26" spans="1:22" s="3" customFormat="1" ht="38.25" x14ac:dyDescent="0.2">
      <c r="A26" s="8" t="s">
        <v>12</v>
      </c>
      <c r="B26" s="4" t="s">
        <v>53</v>
      </c>
      <c r="C26" s="6" t="s">
        <v>45</v>
      </c>
      <c r="D26" s="4" t="s">
        <v>96</v>
      </c>
      <c r="E26" s="4" t="s">
        <v>67</v>
      </c>
      <c r="F26" s="18" t="s">
        <v>3</v>
      </c>
      <c r="G26" s="4" t="s">
        <v>22</v>
      </c>
      <c r="H26" s="10" t="s">
        <v>2</v>
      </c>
      <c r="I26" s="4" t="s">
        <v>55</v>
      </c>
      <c r="J26" s="5" t="s">
        <v>11</v>
      </c>
      <c r="K26" s="8" t="s">
        <v>34</v>
      </c>
      <c r="L26" s="6">
        <v>1</v>
      </c>
      <c r="M26" s="8">
        <v>10</v>
      </c>
      <c r="N26" s="4">
        <v>20</v>
      </c>
      <c r="O26" s="8" t="s">
        <v>35</v>
      </c>
      <c r="P26" s="8">
        <f t="shared" si="0"/>
        <v>240</v>
      </c>
      <c r="Q26" s="8">
        <v>30</v>
      </c>
      <c r="R26" s="6">
        <f t="shared" si="8"/>
        <v>7200</v>
      </c>
      <c r="S26" s="6">
        <f t="shared" si="9"/>
        <v>7200</v>
      </c>
      <c r="T26" s="7">
        <f t="shared" si="11"/>
        <v>28800</v>
      </c>
      <c r="U26" s="14" t="s">
        <v>93</v>
      </c>
      <c r="V26" s="8" t="s">
        <v>68</v>
      </c>
    </row>
    <row r="27" spans="1:22" ht="38.25" x14ac:dyDescent="0.2">
      <c r="A27" s="4" t="s">
        <v>12</v>
      </c>
      <c r="B27" s="4" t="s">
        <v>53</v>
      </c>
      <c r="C27" s="6" t="s">
        <v>45</v>
      </c>
      <c r="D27" s="4" t="s">
        <v>96</v>
      </c>
      <c r="E27" s="4" t="s">
        <v>67</v>
      </c>
      <c r="F27" s="18" t="s">
        <v>3</v>
      </c>
      <c r="G27" s="4" t="s">
        <v>69</v>
      </c>
      <c r="H27" s="10" t="s">
        <v>2</v>
      </c>
      <c r="I27" s="4" t="s">
        <v>55</v>
      </c>
      <c r="J27" s="5" t="s">
        <v>11</v>
      </c>
      <c r="K27" s="4" t="s">
        <v>34</v>
      </c>
      <c r="L27" s="6">
        <v>1</v>
      </c>
      <c r="M27" s="4">
        <v>10</v>
      </c>
      <c r="N27" s="4">
        <v>20</v>
      </c>
      <c r="O27" s="4" t="s">
        <v>35</v>
      </c>
      <c r="P27" s="4">
        <f t="shared" si="0"/>
        <v>240</v>
      </c>
      <c r="Q27" s="8">
        <v>30</v>
      </c>
      <c r="R27" s="6">
        <f t="shared" si="8"/>
        <v>7200</v>
      </c>
      <c r="S27" s="6">
        <f t="shared" si="9"/>
        <v>7200</v>
      </c>
      <c r="T27" s="7">
        <f t="shared" si="11"/>
        <v>28800</v>
      </c>
      <c r="U27" s="14" t="s">
        <v>94</v>
      </c>
      <c r="V27" s="4" t="s">
        <v>68</v>
      </c>
    </row>
  </sheetData>
  <autoFilter ref="A1:V27"/>
  <phoneticPr fontId="5" type="noConversion"/>
  <hyperlinks>
    <hyperlink ref="H2" r:id="rId1" display="Ссылка"/>
    <hyperlink ref="H3" r:id="rId2" display="Ссылка"/>
    <hyperlink ref="H4" r:id="rId3" display="Ссылка"/>
    <hyperlink ref="H6" r:id="rId4" display="Ссылка"/>
    <hyperlink ref="H7" r:id="rId5" display="Ссылка"/>
    <hyperlink ref="H8" r:id="rId6" display="Ссылка"/>
    <hyperlink ref="H9" r:id="rId7" display="Ссылка"/>
    <hyperlink ref="H10" r:id="rId8" display="Ссылка"/>
    <hyperlink ref="H11" r:id="rId9" display="Ссылка"/>
    <hyperlink ref="H12" r:id="rId10" display="Ссылка"/>
    <hyperlink ref="H13" r:id="rId11" display="Ссылка"/>
    <hyperlink ref="H14" r:id="rId12" display="Ссылка"/>
    <hyperlink ref="H15" r:id="rId13" display="Ссылка"/>
    <hyperlink ref="H16" r:id="rId14" display="Ссылка"/>
    <hyperlink ref="H17" r:id="rId15" display="Ссылка"/>
    <hyperlink ref="H18" r:id="rId16" display="Ссылка"/>
    <hyperlink ref="F2" r:id="rId17" display="Ссылка"/>
    <hyperlink ref="F3" r:id="rId18" display="Ссылка"/>
    <hyperlink ref="F4" r:id="rId19" display="Ссылка"/>
    <hyperlink ref="F6" r:id="rId20" display="Ссылка"/>
    <hyperlink ref="F7:F10" r:id="rId21" display="Ссылка"/>
    <hyperlink ref="F11" r:id="rId22" display="Ссылка"/>
    <hyperlink ref="F12:F18" r:id="rId23" display="Ссылка"/>
    <hyperlink ref="F19" r:id="rId24" display="Ссылка"/>
    <hyperlink ref="F20:F21" r:id="rId25" display="Ссылка"/>
    <hyperlink ref="F22" r:id="rId26" display="Ссылка"/>
    <hyperlink ref="F23" r:id="rId27" display="Ссылка"/>
    <hyperlink ref="F24" r:id="rId28" display="Ссылка"/>
    <hyperlink ref="F25" r:id="rId29" display="Ссылка"/>
    <hyperlink ref="F26" r:id="rId30" display="Ссылка"/>
    <hyperlink ref="F27" r:id="rId31" display="Ссылка"/>
    <hyperlink ref="H19" r:id="rId32" display="Ссылка"/>
    <hyperlink ref="H20" r:id="rId33" display="Ссылка"/>
    <hyperlink ref="H21" r:id="rId34" display="Ссылка"/>
    <hyperlink ref="H22" r:id="rId35" display="Ссылка"/>
    <hyperlink ref="H23" r:id="rId36" display="Ссылка"/>
    <hyperlink ref="H24" r:id="rId37" display="Ссылка"/>
    <hyperlink ref="H25" r:id="rId38" display="Ссылка"/>
    <hyperlink ref="H26" r:id="rId39" display="Ссылка"/>
    <hyperlink ref="H27" r:id="rId40" display="Ссылка"/>
    <hyperlink ref="H5" r:id="rId41"/>
    <hyperlink ref="F5" r:id="rId42" display="Ссылка"/>
  </hyperlinks>
  <pageMargins left="0.7" right="0.7" top="0.75" bottom="0.75" header="0.3" footer="0.3"/>
  <pageSetup paperSize="9" orientation="portrait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2026-04-27T20:26:49Z</dcterms:modified>
</cp:coreProperties>
</file>